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11955" activeTab="0"/>
  </bookViews>
  <sheets>
    <sheet name="Смета бюджета" sheetId="1" r:id="rId1"/>
    <sheet name="Sheet3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C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З/плата как совместителя, но не менее прожиточного минимума</t>
        </r>
      </text>
    </comment>
  </commentList>
</comments>
</file>

<file path=xl/sharedStrings.xml><?xml version="1.0" encoding="utf-8"?>
<sst xmlns="http://schemas.openxmlformats.org/spreadsheetml/2006/main" count="80" uniqueCount="70">
  <si>
    <t>Статья доходов</t>
  </si>
  <si>
    <t>Членские взносы</t>
  </si>
  <si>
    <t>Статья расходов</t>
  </si>
  <si>
    <t>Персонал (ФОТ)</t>
  </si>
  <si>
    <t>Исполнительный директор</t>
  </si>
  <si>
    <t>Бухгалтер</t>
  </si>
  <si>
    <t>Услуги сторонних организаций</t>
  </si>
  <si>
    <t>Услуги банка</t>
  </si>
  <si>
    <t>ДОХОДЫ</t>
  </si>
  <si>
    <t xml:space="preserve">            РАСХОДЫ</t>
  </si>
  <si>
    <t>Представительские расходы</t>
  </si>
  <si>
    <t>Аренда помещения</t>
  </si>
  <si>
    <t>Канцелярские, хозяйственные товары</t>
  </si>
  <si>
    <t>Налоги и сборы по оплате труда (34.2%)</t>
  </si>
  <si>
    <t>Секретарь</t>
  </si>
  <si>
    <t>Семинары, круглые столы</t>
  </si>
  <si>
    <t>Вступительные взносы</t>
  </si>
  <si>
    <t>Конференция (Москва)</t>
  </si>
  <si>
    <t>Конференция (Ереван)</t>
  </si>
  <si>
    <t>Почтовые расходы</t>
  </si>
  <si>
    <t>Внесение изменений в Устав</t>
  </si>
  <si>
    <t xml:space="preserve">Остаток средств на 01.01.2011 </t>
  </si>
  <si>
    <t>Конференции, семинары</t>
  </si>
  <si>
    <t xml:space="preserve">Конференции, семинары </t>
  </si>
  <si>
    <t>Госпошлина за внесение изменений</t>
  </si>
  <si>
    <t>Оплата услуг нотариуса, услуг регистратора</t>
  </si>
  <si>
    <t>Семинары</t>
  </si>
  <si>
    <t>ИТОГО расходов</t>
  </si>
  <si>
    <t>ИТОГО доходов</t>
  </si>
  <si>
    <t>Благотворительные пожертвования на уставную деятельность</t>
  </si>
  <si>
    <t>Стимулирующий фонд на оплату труда</t>
  </si>
  <si>
    <t>Регистрация домена</t>
  </si>
  <si>
    <t>Представление интересов АШМБ в других городах и странах</t>
  </si>
  <si>
    <t>Привлечение экспертов</t>
  </si>
  <si>
    <t>Оплата услуг экспертов</t>
  </si>
  <si>
    <t>сумма по бюджету (план)</t>
  </si>
  <si>
    <t xml:space="preserve">Командировочные расходы </t>
  </si>
  <si>
    <t xml:space="preserve"> - проживание, перелет - 52 540,00</t>
  </si>
  <si>
    <t xml:space="preserve"> - возмещение расходов на транфер до аэропорта - 590,00</t>
  </si>
  <si>
    <t xml:space="preserve"> - суточные 6 дней - 13 200,00 (2500 * 5дней, 700*1день)</t>
  </si>
  <si>
    <t>Гаага:                                                  - регистрационный взнос - 35 652,56</t>
  </si>
  <si>
    <t>из них:                                                                 - оплата труда - 12 900,00</t>
  </si>
  <si>
    <t>Налоги с оплаты туда</t>
  </si>
  <si>
    <t>Поставщики работ, услуг, материалов</t>
  </si>
  <si>
    <t>Покупатели и Заказчики</t>
  </si>
  <si>
    <t>Дебеторская задолженность по состоянию на 01.01.12</t>
  </si>
  <si>
    <t>Кредиторская задолженность по состоянию на 01.01.12</t>
  </si>
  <si>
    <t>НДС</t>
  </si>
  <si>
    <t>Налог на прибыль</t>
  </si>
  <si>
    <t>Расчеты по соц. страхованию</t>
  </si>
  <si>
    <t>Расчет с прочими дебеторами и кредиторами</t>
  </si>
  <si>
    <t xml:space="preserve"> - налоги с оплаты труда - 4 011,89</t>
  </si>
  <si>
    <t xml:space="preserve">НДС с предварительной оплаты </t>
  </si>
  <si>
    <t xml:space="preserve"> - НДС - 3240,01</t>
  </si>
  <si>
    <t xml:space="preserve"> - Налог на прибыль - 218,00</t>
  </si>
  <si>
    <t>фактически получено:</t>
  </si>
  <si>
    <t xml:space="preserve"> - поступление в счет будущих периодов: 78000,00</t>
  </si>
  <si>
    <t>сумма фактич. расхода по начислению</t>
  </si>
  <si>
    <t>сумма фактич. доходов по начислению</t>
  </si>
  <si>
    <t>в т.ч.</t>
  </si>
  <si>
    <t>НДС с предварительной оплаты</t>
  </si>
  <si>
    <t>Остаток средств на 01.01.2012г</t>
  </si>
  <si>
    <t>разница (факт-план), "+"перерасход / "-" - экономия</t>
  </si>
  <si>
    <t>Списание долгов прошлых периодов по членским взносам по решению Общего собрания</t>
  </si>
  <si>
    <t>Сальдо доходов и расходов</t>
  </si>
  <si>
    <t>разница (факт-план), "+"доход /        "-"  недополучение средств</t>
  </si>
  <si>
    <t>из них:                                                                 - покрытие долгов прошлых периодов: 398 300,00</t>
  </si>
  <si>
    <t xml:space="preserve"> возмещение расходов за перелет</t>
  </si>
  <si>
    <t>Отчет об исполнении бюджета АШМБ за 2011 год.</t>
  </si>
  <si>
    <t>Остаток денежных средств на расчетном счете и в кассе организации - 120 763,25 рублей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</si>
</sst>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&quot;р.&quot;_-;\-* #,##0.000&quot;р.&quot;_-;_-* &quot;-&quot;??&quot;р.&quot;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4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3"/>
      <name val="Verdana"/>
      <family val="2"/>
    </font>
    <font>
      <sz val="13"/>
      <name val="Arial"/>
      <family val="0"/>
    </font>
    <font>
      <b/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3" fillId="0" borderId="0" xfId="42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15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4" fontId="6" fillId="0" borderId="18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/>
    </xf>
    <xf numFmtId="0" fontId="6" fillId="0" borderId="20" xfId="0" applyFont="1" applyBorder="1" applyAlignment="1">
      <alignment vertical="top" wrapText="1"/>
    </xf>
    <xf numFmtId="4" fontId="6" fillId="0" borderId="21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left"/>
    </xf>
    <xf numFmtId="0" fontId="7" fillId="0" borderId="23" xfId="0" applyFont="1" applyBorder="1" applyAlignment="1">
      <alignment vertical="top" wrapText="1"/>
    </xf>
    <xf numFmtId="4" fontId="7" fillId="0" borderId="24" xfId="0" applyNumberFormat="1" applyFont="1" applyBorder="1" applyAlignment="1">
      <alignment horizontal="right" vertical="top" wrapText="1"/>
    </xf>
    <xf numFmtId="4" fontId="7" fillId="0" borderId="25" xfId="0" applyNumberFormat="1" applyFont="1" applyBorder="1" applyAlignment="1">
      <alignment vertical="top"/>
    </xf>
    <xf numFmtId="0" fontId="7" fillId="0" borderId="26" xfId="0" applyFont="1" applyBorder="1" applyAlignment="1">
      <alignment vertical="top" wrapText="1"/>
    </xf>
    <xf numFmtId="4" fontId="7" fillId="0" borderId="27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 vertical="top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6" fillId="0" borderId="22" xfId="0" applyNumberFormat="1" applyFont="1" applyBorder="1" applyAlignment="1">
      <alignment horizontal="left" vertical="top"/>
    </xf>
    <xf numFmtId="0" fontId="7" fillId="0" borderId="28" xfId="0" applyFont="1" applyBorder="1" applyAlignment="1">
      <alignment vertical="top" wrapText="1"/>
    </xf>
    <xf numFmtId="4" fontId="7" fillId="0" borderId="29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4" fontId="6" fillId="0" borderId="11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25" xfId="0" applyNumberFormat="1" applyFont="1" applyBorder="1" applyAlignment="1">
      <alignment/>
    </xf>
    <xf numFmtId="4" fontId="6" fillId="0" borderId="30" xfId="0" applyNumberFormat="1" applyFont="1" applyBorder="1" applyAlignment="1">
      <alignment horizontal="left" vertical="top"/>
    </xf>
    <xf numFmtId="0" fontId="6" fillId="0" borderId="3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32" xfId="0" applyFont="1" applyBorder="1" applyAlignment="1">
      <alignment vertical="top" wrapText="1"/>
    </xf>
    <xf numFmtId="4" fontId="6" fillId="0" borderId="16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4" fontId="7" fillId="0" borderId="16" xfId="0" applyNumberFormat="1" applyFont="1" applyBorder="1" applyAlignment="1">
      <alignment horizontal="right" vertical="top" wrapText="1"/>
    </xf>
    <xf numFmtId="0" fontId="7" fillId="0" borderId="35" xfId="0" applyFont="1" applyBorder="1" applyAlignment="1">
      <alignment vertical="top" wrapText="1"/>
    </xf>
    <xf numFmtId="4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vertical="top" wrapText="1"/>
    </xf>
    <xf numFmtId="4" fontId="7" fillId="0" borderId="38" xfId="0" applyNumberFormat="1" applyFont="1" applyBorder="1" applyAlignment="1">
      <alignment vertical="top"/>
    </xf>
    <xf numFmtId="0" fontId="7" fillId="0" borderId="3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40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3" fillId="0" borderId="0" xfId="0" applyFont="1" applyAlignment="1" applyProtection="1">
      <alignment shrinkToFit="1"/>
      <protection locked="0"/>
    </xf>
    <xf numFmtId="0" fontId="7" fillId="0" borderId="15" xfId="0" applyFont="1" applyBorder="1" applyAlignment="1">
      <alignment vertical="top" wrapText="1"/>
    </xf>
    <xf numFmtId="4" fontId="7" fillId="0" borderId="41" xfId="0" applyNumberFormat="1" applyFont="1" applyBorder="1" applyAlignment="1">
      <alignment vertical="top"/>
    </xf>
    <xf numFmtId="0" fontId="8" fillId="0" borderId="0" xfId="0" applyFont="1" applyBorder="1" applyAlignment="1">
      <alignment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left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45" xfId="0" applyFont="1" applyBorder="1" applyAlignment="1">
      <alignment wrapText="1"/>
    </xf>
    <xf numFmtId="4" fontId="6" fillId="0" borderId="46" xfId="0" applyNumberFormat="1" applyFont="1" applyBorder="1" applyAlignment="1">
      <alignment horizontal="left"/>
    </xf>
    <xf numFmtId="4" fontId="6" fillId="0" borderId="47" xfId="0" applyNumberFormat="1" applyFont="1" applyBorder="1" applyAlignment="1">
      <alignment horizontal="left"/>
    </xf>
    <xf numFmtId="4" fontId="7" fillId="0" borderId="48" xfId="0" applyNumberFormat="1" applyFont="1" applyBorder="1" applyAlignment="1">
      <alignment vertical="top"/>
    </xf>
    <xf numFmtId="4" fontId="7" fillId="0" borderId="49" xfId="0" applyNumberFormat="1" applyFont="1" applyBorder="1" applyAlignment="1">
      <alignment vertical="top"/>
    </xf>
    <xf numFmtId="4" fontId="7" fillId="0" borderId="40" xfId="0" applyNumberFormat="1" applyFont="1" applyBorder="1" applyAlignment="1">
      <alignment vertical="top"/>
    </xf>
    <xf numFmtId="4" fontId="7" fillId="0" borderId="44" xfId="0" applyNumberFormat="1" applyFont="1" applyBorder="1" applyAlignment="1">
      <alignment vertical="top"/>
    </xf>
    <xf numFmtId="4" fontId="7" fillId="0" borderId="45" xfId="0" applyNumberFormat="1" applyFont="1" applyBorder="1" applyAlignment="1">
      <alignment vertical="top"/>
    </xf>
    <xf numFmtId="4" fontId="6" fillId="0" borderId="50" xfId="0" applyNumberFormat="1" applyFont="1" applyBorder="1" applyAlignment="1">
      <alignment horizontal="left"/>
    </xf>
    <xf numFmtId="4" fontId="6" fillId="0" borderId="51" xfId="0" applyNumberFormat="1" applyFont="1" applyBorder="1" applyAlignment="1">
      <alignment horizontal="left"/>
    </xf>
    <xf numFmtId="4" fontId="6" fillId="0" borderId="46" xfId="0" applyNumberFormat="1" applyFont="1" applyBorder="1" applyAlignment="1">
      <alignment horizontal="left" vertical="top"/>
    </xf>
    <xf numFmtId="4" fontId="6" fillId="0" borderId="47" xfId="0" applyNumberFormat="1" applyFont="1" applyBorder="1" applyAlignment="1">
      <alignment horizontal="left" vertical="top"/>
    </xf>
    <xf numFmtId="4" fontId="7" fillId="0" borderId="52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0" fontId="6" fillId="0" borderId="50" xfId="0" applyFont="1" applyBorder="1" applyAlignment="1">
      <alignment horizontal="center" vertical="top" wrapText="1"/>
    </xf>
    <xf numFmtId="4" fontId="6" fillId="0" borderId="53" xfId="0" applyNumberFormat="1" applyFont="1" applyBorder="1" applyAlignment="1">
      <alignment horizontal="center" vertical="top" wrapText="1"/>
    </xf>
    <xf numFmtId="4" fontId="6" fillId="0" borderId="54" xfId="0" applyNumberFormat="1" applyFont="1" applyBorder="1" applyAlignment="1">
      <alignment horizontal="left" vertical="top" wrapText="1"/>
    </xf>
    <xf numFmtId="4" fontId="7" fillId="0" borderId="45" xfId="0" applyNumberFormat="1" applyFont="1" applyBorder="1" applyAlignment="1">
      <alignment vertical="top" wrapText="1"/>
    </xf>
    <xf numFmtId="4" fontId="6" fillId="0" borderId="54" xfId="0" applyNumberFormat="1" applyFont="1" applyBorder="1" applyAlignment="1">
      <alignment horizontal="left" vertical="top"/>
    </xf>
    <xf numFmtId="4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7" fillId="0" borderId="44" xfId="0" applyNumberFormat="1" applyFont="1" applyBorder="1" applyAlignment="1">
      <alignment horizontal="left" vertical="top" wrapText="1"/>
    </xf>
    <xf numFmtId="4" fontId="7" fillId="0" borderId="45" xfId="0" applyNumberFormat="1" applyFont="1" applyBorder="1" applyAlignment="1">
      <alignment horizontal="left" vertical="top" wrapText="1"/>
    </xf>
    <xf numFmtId="4" fontId="7" fillId="0" borderId="52" xfId="0" applyNumberFormat="1" applyFont="1" applyBorder="1" applyAlignment="1">
      <alignment vertical="top"/>
    </xf>
    <xf numFmtId="4" fontId="7" fillId="0" borderId="44" xfId="0" applyNumberFormat="1" applyFont="1" applyBorder="1" applyAlignment="1">
      <alignment vertical="top" wrapText="1"/>
    </xf>
    <xf numFmtId="4" fontId="7" fillId="0" borderId="55" xfId="0" applyNumberFormat="1" applyFont="1" applyBorder="1" applyAlignment="1">
      <alignment vertical="top" wrapText="1"/>
    </xf>
    <xf numFmtId="4" fontId="7" fillId="0" borderId="55" xfId="0" applyNumberFormat="1" applyFont="1" applyBorder="1" applyAlignment="1">
      <alignment vertical="top"/>
    </xf>
    <xf numFmtId="4" fontId="7" fillId="0" borderId="44" xfId="0" applyNumberFormat="1" applyFont="1" applyBorder="1" applyAlignment="1">
      <alignment wrapText="1"/>
    </xf>
    <xf numFmtId="4" fontId="7" fillId="0" borderId="48" xfId="0" applyNumberFormat="1" applyFont="1" applyBorder="1" applyAlignment="1">
      <alignment/>
    </xf>
    <xf numFmtId="4" fontId="7" fillId="0" borderId="44" xfId="0" applyNumberFormat="1" applyFont="1" applyBorder="1" applyAlignment="1">
      <alignment horizontal="right" vertical="top" wrapText="1"/>
    </xf>
    <xf numFmtId="4" fontId="7" fillId="0" borderId="38" xfId="0" applyNumberFormat="1" applyFont="1" applyBorder="1" applyAlignment="1">
      <alignment vertical="top" wrapText="1"/>
    </xf>
    <xf numFmtId="4" fontId="6" fillId="0" borderId="45" xfId="0" applyNumberFormat="1" applyFont="1" applyBorder="1" applyAlignment="1">
      <alignment/>
    </xf>
    <xf numFmtId="4" fontId="7" fillId="0" borderId="55" xfId="0" applyNumberFormat="1" applyFont="1" applyBorder="1" applyAlignment="1">
      <alignment wrapText="1"/>
    </xf>
    <xf numFmtId="4" fontId="6" fillId="0" borderId="30" xfId="0" applyNumberFormat="1" applyFont="1" applyBorder="1" applyAlignment="1">
      <alignment horizontal="left" vertical="top" wrapText="1"/>
    </xf>
    <xf numFmtId="4" fontId="7" fillId="0" borderId="40" xfId="0" applyNumberFormat="1" applyFont="1" applyBorder="1" applyAlignment="1">
      <alignment vertical="top" wrapText="1"/>
    </xf>
    <xf numFmtId="4" fontId="6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 horizontal="left" vertical="top" wrapText="1"/>
    </xf>
    <xf numFmtId="4" fontId="7" fillId="0" borderId="40" xfId="0" applyNumberFormat="1" applyFont="1" applyBorder="1" applyAlignment="1">
      <alignment horizontal="left" vertical="top" wrapText="1"/>
    </xf>
    <xf numFmtId="4" fontId="7" fillId="0" borderId="41" xfId="0" applyNumberFormat="1" applyFont="1" applyBorder="1" applyAlignment="1">
      <alignment vertical="top" wrapText="1"/>
    </xf>
    <xf numFmtId="4" fontId="8" fillId="0" borderId="25" xfId="0" applyNumberFormat="1" applyFont="1" applyBorder="1" applyAlignment="1">
      <alignment vertical="top"/>
    </xf>
    <xf numFmtId="4" fontId="7" fillId="0" borderId="38" xfId="0" applyNumberFormat="1" applyFont="1" applyBorder="1" applyAlignment="1">
      <alignment wrapText="1"/>
    </xf>
    <xf numFmtId="4" fontId="7" fillId="0" borderId="2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3" xfId="0" applyFont="1" applyBorder="1" applyAlignment="1">
      <alignment/>
    </xf>
    <xf numFmtId="0" fontId="6" fillId="0" borderId="50" xfId="0" applyFont="1" applyBorder="1" applyAlignment="1" applyProtection="1">
      <alignment/>
      <protection locked="0"/>
    </xf>
    <xf numFmtId="0" fontId="7" fillId="0" borderId="51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39" xfId="0" applyFont="1" applyBorder="1" applyAlignment="1" applyProtection="1">
      <alignment shrinkToFit="1"/>
      <protection locked="0"/>
    </xf>
    <xf numFmtId="0" fontId="7" fillId="0" borderId="57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5" xfId="0" applyFont="1" applyBorder="1" applyAlignment="1" applyProtection="1">
      <alignment shrinkToFit="1"/>
      <protection locked="0"/>
    </xf>
    <xf numFmtId="0" fontId="7" fillId="0" borderId="58" xfId="0" applyFont="1" applyBorder="1" applyAlignment="1">
      <alignment/>
    </xf>
    <xf numFmtId="0" fontId="6" fillId="0" borderId="59" xfId="0" applyFont="1" applyBorder="1" applyAlignment="1" applyProtection="1">
      <alignment/>
      <protection locked="0"/>
    </xf>
    <xf numFmtId="0" fontId="7" fillId="0" borderId="60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7" fillId="0" borderId="61" xfId="0" applyNumberFormat="1" applyFont="1" applyBorder="1" applyAlignment="1">
      <alignment horizontal="left"/>
    </xf>
    <xf numFmtId="4" fontId="7" fillId="0" borderId="62" xfId="0" applyNumberFormat="1" applyFont="1" applyBorder="1" applyAlignment="1">
      <alignment horizontal="left"/>
    </xf>
    <xf numFmtId="4" fontId="7" fillId="0" borderId="63" xfId="0" applyNumberFormat="1" applyFont="1" applyBorder="1" applyAlignment="1">
      <alignment horizontal="left"/>
    </xf>
    <xf numFmtId="4" fontId="6" fillId="0" borderId="54" xfId="0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  <xf numFmtId="0" fontId="7" fillId="0" borderId="41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51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4" xfId="0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77" fontId="9" fillId="0" borderId="0" xfId="42" applyNumberFormat="1" applyFont="1" applyBorder="1" applyAlignment="1">
      <alignment horizontal="left" vertical="top" wrapText="1"/>
    </xf>
    <xf numFmtId="0" fontId="6" fillId="0" borderId="42" xfId="0" applyFont="1" applyBorder="1" applyAlignment="1">
      <alignment/>
    </xf>
    <xf numFmtId="4" fontId="9" fillId="0" borderId="0" xfId="0" applyNumberFormat="1" applyFont="1" applyAlignment="1">
      <alignment/>
    </xf>
    <xf numFmtId="0" fontId="6" fillId="0" borderId="50" xfId="0" applyFont="1" applyBorder="1" applyAlignment="1">
      <alignment/>
    </xf>
    <xf numFmtId="4" fontId="7" fillId="0" borderId="22" xfId="0" applyNumberFormat="1" applyFont="1" applyBorder="1" applyAlignment="1">
      <alignment horizontal="left"/>
    </xf>
    <xf numFmtId="4" fontId="7" fillId="0" borderId="41" xfId="0" applyNumberFormat="1" applyFont="1" applyBorder="1" applyAlignment="1">
      <alignment horizontal="left"/>
    </xf>
    <xf numFmtId="4" fontId="7" fillId="0" borderId="25" xfId="0" applyNumberFormat="1" applyFont="1" applyBorder="1" applyAlignment="1">
      <alignment horizontal="left"/>
    </xf>
    <xf numFmtId="4" fontId="7" fillId="0" borderId="40" xfId="0" applyNumberFormat="1" applyFont="1" applyBorder="1" applyAlignment="1">
      <alignment horizontal="left"/>
    </xf>
    <xf numFmtId="4" fontId="6" fillId="0" borderId="45" xfId="0" applyNumberFormat="1" applyFont="1" applyBorder="1" applyAlignment="1">
      <alignment horizontal="left"/>
    </xf>
    <xf numFmtId="0" fontId="6" fillId="0" borderId="53" xfId="0" applyFont="1" applyBorder="1" applyAlignment="1">
      <alignment vertical="top" wrapText="1"/>
    </xf>
    <xf numFmtId="4" fontId="6" fillId="0" borderId="53" xfId="0" applyNumberFormat="1" applyFont="1" applyBorder="1" applyAlignment="1">
      <alignment horizontal="left" vertical="top" wrapText="1"/>
    </xf>
    <xf numFmtId="4" fontId="6" fillId="0" borderId="53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left" vertical="top" wrapText="1"/>
    </xf>
    <xf numFmtId="4" fontId="9" fillId="0" borderId="45" xfId="0" applyNumberFormat="1" applyFont="1" applyBorder="1" applyAlignment="1">
      <alignment horizontal="left"/>
    </xf>
    <xf numFmtId="4" fontId="9" fillId="0" borderId="4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7"/>
  <sheetViews>
    <sheetView tabSelected="1" zoomScale="75" zoomScaleNormal="75" zoomScalePageLayoutView="0" workbookViewId="0" topLeftCell="B67">
      <selection activeCell="C91" sqref="C91"/>
    </sheetView>
  </sheetViews>
  <sheetFormatPr defaultColWidth="9.140625" defaultRowHeight="12.75"/>
  <cols>
    <col min="1" max="1" width="3.421875" style="3" customWidth="1"/>
    <col min="2" max="2" width="49.57421875" style="3" customWidth="1"/>
    <col min="3" max="3" width="27.7109375" style="3" customWidth="1"/>
    <col min="4" max="4" width="38.421875" style="3" customWidth="1"/>
    <col min="5" max="5" width="37.8515625" style="3" customWidth="1"/>
    <col min="6" max="6" width="35.140625" style="3" customWidth="1"/>
    <col min="7" max="7" width="16.00390625" style="3" customWidth="1"/>
    <col min="8" max="10" width="9.140625" style="3" customWidth="1"/>
    <col min="11" max="11" width="8.140625" style="3" customWidth="1"/>
    <col min="12" max="16384" width="9.140625" style="3" customWidth="1"/>
  </cols>
  <sheetData>
    <row r="1" spans="2:6" ht="20.25">
      <c r="B1" s="159" t="s">
        <v>68</v>
      </c>
      <c r="C1" s="159"/>
      <c r="D1" s="159"/>
      <c r="E1" s="159"/>
      <c r="F1" s="159"/>
    </row>
    <row r="2" spans="2:3" ht="16.5">
      <c r="B2" s="137"/>
      <c r="C2" s="137"/>
    </row>
    <row r="3" spans="2:3" ht="20.25">
      <c r="B3" s="138" t="s">
        <v>21</v>
      </c>
      <c r="C3" s="139">
        <v>836030.49</v>
      </c>
    </row>
    <row r="4" spans="2:3" ht="16.5">
      <c r="B4" s="4"/>
      <c r="C4" s="5"/>
    </row>
    <row r="5" spans="2:6" s="6" customFormat="1" ht="16.5">
      <c r="B5" s="160" t="s">
        <v>8</v>
      </c>
      <c r="C5" s="160"/>
      <c r="D5" s="160"/>
      <c r="E5" s="160"/>
      <c r="F5" s="160"/>
    </row>
    <row r="6" ht="17.25" thickBot="1"/>
    <row r="7" spans="2:14" s="6" customFormat="1" ht="33.75" customHeight="1" thickBot="1">
      <c r="B7" s="7" t="s">
        <v>0</v>
      </c>
      <c r="C7" s="81" t="s">
        <v>35</v>
      </c>
      <c r="D7" s="63" t="s">
        <v>58</v>
      </c>
      <c r="E7" s="63" t="s">
        <v>65</v>
      </c>
      <c r="F7" s="63" t="s">
        <v>55</v>
      </c>
      <c r="G7" s="8"/>
      <c r="H7" s="9"/>
      <c r="I7" s="9"/>
      <c r="J7" s="9"/>
      <c r="K7" s="9"/>
      <c r="L7" s="9"/>
      <c r="M7" s="9"/>
      <c r="N7" s="9"/>
    </row>
    <row r="8" spans="2:14" ht="18" customHeight="1">
      <c r="B8" s="10" t="s">
        <v>1</v>
      </c>
      <c r="C8" s="11">
        <v>1496000</v>
      </c>
      <c r="D8" s="64">
        <v>1496000</v>
      </c>
      <c r="E8" s="128">
        <v>0</v>
      </c>
      <c r="F8" s="129">
        <v>1472300</v>
      </c>
      <c r="G8" s="12"/>
      <c r="H8" s="12"/>
      <c r="I8" s="12"/>
      <c r="J8" s="12"/>
      <c r="K8" s="12"/>
      <c r="L8" s="12"/>
      <c r="M8" s="12"/>
      <c r="N8" s="12"/>
    </row>
    <row r="9" spans="2:14" ht="49.5" customHeight="1">
      <c r="B9" s="13"/>
      <c r="C9" s="14"/>
      <c r="D9" s="61"/>
      <c r="E9" s="66"/>
      <c r="F9" s="130" t="s">
        <v>66</v>
      </c>
      <c r="G9" s="12"/>
      <c r="H9" s="12"/>
      <c r="I9" s="12"/>
      <c r="J9" s="12"/>
      <c r="K9" s="12"/>
      <c r="L9" s="12"/>
      <c r="M9" s="12"/>
      <c r="N9" s="12"/>
    </row>
    <row r="10" spans="2:14" ht="35.25" customHeight="1" thickBot="1">
      <c r="B10" s="1"/>
      <c r="C10" s="2"/>
      <c r="D10" s="65"/>
      <c r="E10" s="67"/>
      <c r="F10" s="131" t="s">
        <v>56</v>
      </c>
      <c r="G10" s="12"/>
      <c r="H10" s="12"/>
      <c r="I10" s="12"/>
      <c r="J10" s="12"/>
      <c r="K10" s="12"/>
      <c r="L10" s="12"/>
      <c r="M10" s="12"/>
      <c r="N10" s="12"/>
    </row>
    <row r="11" spans="2:14" ht="18" customHeight="1" thickBot="1">
      <c r="B11" s="15" t="s">
        <v>16</v>
      </c>
      <c r="C11" s="16">
        <v>12000</v>
      </c>
      <c r="D11" s="68">
        <v>12000</v>
      </c>
      <c r="E11" s="68">
        <v>0</v>
      </c>
      <c r="F11" s="17"/>
      <c r="G11" s="12"/>
      <c r="H11" s="12"/>
      <c r="I11" s="12"/>
      <c r="J11" s="12"/>
      <c r="K11" s="12"/>
      <c r="L11" s="12"/>
      <c r="M11" s="12"/>
      <c r="N11" s="12"/>
    </row>
    <row r="12" spans="2:14" ht="18" customHeight="1">
      <c r="B12" s="18" t="s">
        <v>23</v>
      </c>
      <c r="C12" s="19">
        <f>C13+C14+C15</f>
        <v>2587237</v>
      </c>
      <c r="D12" s="69">
        <f>SUM(D13:D15)</f>
        <v>2252777</v>
      </c>
      <c r="E12" s="69">
        <f>E13+E14+E15</f>
        <v>-334460</v>
      </c>
      <c r="F12" s="20"/>
      <c r="G12" s="12"/>
      <c r="H12" s="12"/>
      <c r="I12" s="12"/>
      <c r="J12" s="12"/>
      <c r="K12" s="12"/>
      <c r="L12" s="12"/>
      <c r="M12" s="12"/>
      <c r="N12" s="12"/>
    </row>
    <row r="13" spans="2:14" ht="18" customHeight="1">
      <c r="B13" s="21" t="s">
        <v>17</v>
      </c>
      <c r="C13" s="22">
        <v>2183237</v>
      </c>
      <c r="D13" s="70">
        <v>2183237</v>
      </c>
      <c r="E13" s="70"/>
      <c r="F13" s="23"/>
      <c r="G13" s="12"/>
      <c r="H13" s="12"/>
      <c r="I13" s="12"/>
      <c r="J13" s="12"/>
      <c r="K13" s="12"/>
      <c r="L13" s="12"/>
      <c r="M13" s="12"/>
      <c r="N13" s="12"/>
    </row>
    <row r="14" spans="2:14" ht="18" customHeight="1">
      <c r="B14" s="21" t="s">
        <v>18</v>
      </c>
      <c r="C14" s="22">
        <v>354000</v>
      </c>
      <c r="D14" s="70">
        <v>48300</v>
      </c>
      <c r="E14" s="70">
        <v>-305700</v>
      </c>
      <c r="F14" s="23"/>
      <c r="G14" s="12"/>
      <c r="H14" s="12"/>
      <c r="I14" s="12"/>
      <c r="J14" s="12"/>
      <c r="K14" s="12"/>
      <c r="L14" s="12"/>
      <c r="M14" s="12"/>
      <c r="N14" s="12"/>
    </row>
    <row r="15" spans="2:14" ht="18" customHeight="1" thickBot="1">
      <c r="B15" s="24" t="s">
        <v>26</v>
      </c>
      <c r="C15" s="25">
        <v>50000</v>
      </c>
      <c r="D15" s="71">
        <v>21240</v>
      </c>
      <c r="E15" s="74">
        <v>-28760</v>
      </c>
      <c r="F15" s="72"/>
      <c r="G15" s="12"/>
      <c r="H15" s="12"/>
      <c r="I15" s="12"/>
      <c r="J15" s="12"/>
      <c r="K15" s="12"/>
      <c r="L15" s="12"/>
      <c r="M15" s="12"/>
      <c r="N15" s="12"/>
    </row>
    <row r="16" spans="2:14" ht="33" customHeight="1" thickBot="1">
      <c r="B16" s="26" t="s">
        <v>29</v>
      </c>
      <c r="C16" s="16">
        <v>500000</v>
      </c>
      <c r="D16" s="77">
        <v>0</v>
      </c>
      <c r="E16" s="77">
        <f>D16-C16</f>
        <v>-500000</v>
      </c>
      <c r="F16" s="27"/>
      <c r="G16" s="12"/>
      <c r="H16" s="12"/>
      <c r="I16" s="12"/>
      <c r="J16" s="12"/>
      <c r="K16" s="12"/>
      <c r="L16" s="12"/>
      <c r="M16" s="12"/>
      <c r="N16" s="12"/>
    </row>
    <row r="17" spans="2:14" ht="18" customHeight="1" thickBot="1">
      <c r="B17" s="15" t="s">
        <v>28</v>
      </c>
      <c r="C17" s="16">
        <f>C8+C11+C12+C16</f>
        <v>4595237</v>
      </c>
      <c r="D17" s="17">
        <f>D16+D12+D11+D8</f>
        <v>3760777</v>
      </c>
      <c r="E17" s="75">
        <f>E8+E11+E12+E16</f>
        <v>-834460</v>
      </c>
      <c r="F17" s="76"/>
      <c r="G17" s="12"/>
      <c r="H17" s="12"/>
      <c r="I17" s="12"/>
      <c r="J17" s="12"/>
      <c r="K17" s="12"/>
      <c r="L17" s="12"/>
      <c r="M17" s="12"/>
      <c r="N17" s="12"/>
    </row>
    <row r="18" spans="3:14" ht="16.5">
      <c r="C18" s="140"/>
      <c r="D18" s="28"/>
      <c r="E18" s="28"/>
      <c r="F18" s="28"/>
      <c r="G18" s="12"/>
      <c r="H18" s="12"/>
      <c r="I18" s="12"/>
      <c r="J18" s="12"/>
      <c r="K18" s="12"/>
      <c r="L18" s="12"/>
      <c r="M18" s="12"/>
      <c r="N18" s="12"/>
    </row>
    <row r="19" spans="2:14" s="6" customFormat="1" ht="16.5">
      <c r="B19" s="161" t="s">
        <v>9</v>
      </c>
      <c r="C19" s="161"/>
      <c r="D19" s="161"/>
      <c r="E19" s="161"/>
      <c r="F19" s="161"/>
      <c r="G19" s="9"/>
      <c r="H19" s="9"/>
      <c r="I19" s="9"/>
      <c r="J19" s="9"/>
      <c r="K19" s="9"/>
      <c r="L19" s="9"/>
      <c r="M19" s="9"/>
      <c r="N19" s="9"/>
    </row>
    <row r="20" spans="2:14" ht="17.25" thickBot="1">
      <c r="B20" s="29"/>
      <c r="C20" s="29"/>
      <c r="D20" s="28"/>
      <c r="E20" s="28"/>
      <c r="F20" s="28"/>
      <c r="G20" s="12"/>
      <c r="H20" s="12"/>
      <c r="I20" s="12"/>
      <c r="J20" s="12"/>
      <c r="K20" s="12"/>
      <c r="L20" s="12"/>
      <c r="M20" s="12"/>
      <c r="N20" s="12"/>
    </row>
    <row r="21" spans="2:14" s="6" customFormat="1" ht="42" customHeight="1" thickBot="1">
      <c r="B21" s="7" t="s">
        <v>2</v>
      </c>
      <c r="C21" s="81" t="s">
        <v>35</v>
      </c>
      <c r="D21" s="62" t="s">
        <v>57</v>
      </c>
      <c r="E21" s="82" t="s">
        <v>62</v>
      </c>
      <c r="F21" s="62"/>
      <c r="G21" s="9"/>
      <c r="H21" s="9"/>
      <c r="I21" s="9"/>
      <c r="J21" s="9"/>
      <c r="K21" s="9"/>
      <c r="L21" s="9"/>
      <c r="M21" s="9"/>
      <c r="N21" s="9"/>
    </row>
    <row r="22" spans="2:14" ht="18" customHeight="1">
      <c r="B22" s="18" t="s">
        <v>3</v>
      </c>
      <c r="C22" s="19">
        <v>1380000</v>
      </c>
      <c r="D22" s="78">
        <f>D23+D24+D25+D26</f>
        <v>1240691.9300000002</v>
      </c>
      <c r="E22" s="78">
        <f>SUM(E23:E26)</f>
        <v>-139308.06999999995</v>
      </c>
      <c r="F22" s="30"/>
      <c r="G22" s="12"/>
      <c r="H22" s="12"/>
      <c r="I22" s="12"/>
      <c r="J22" s="12"/>
      <c r="K22" s="12"/>
      <c r="L22" s="12"/>
      <c r="M22" s="12"/>
      <c r="N22" s="12"/>
    </row>
    <row r="23" spans="2:14" ht="18.75" customHeight="1">
      <c r="B23" s="21" t="s">
        <v>4</v>
      </c>
      <c r="C23" s="22">
        <v>600000</v>
      </c>
      <c r="D23" s="70">
        <v>775691.93</v>
      </c>
      <c r="E23" s="70">
        <f>D23-C23</f>
        <v>175691.93000000005</v>
      </c>
      <c r="F23" s="23"/>
      <c r="G23" s="12"/>
      <c r="H23" s="12"/>
      <c r="I23" s="12"/>
      <c r="J23" s="12"/>
      <c r="K23" s="12"/>
      <c r="L23" s="12"/>
      <c r="M23" s="12"/>
      <c r="N23" s="12"/>
    </row>
    <row r="24" spans="2:14" ht="18.75" customHeight="1">
      <c r="B24" s="21" t="s">
        <v>5</v>
      </c>
      <c r="C24" s="22">
        <v>300000</v>
      </c>
      <c r="D24" s="70">
        <v>300000</v>
      </c>
      <c r="E24" s="70">
        <f>D24-C24</f>
        <v>0</v>
      </c>
      <c r="F24" s="23"/>
      <c r="G24" s="12"/>
      <c r="H24" s="12"/>
      <c r="I24" s="12"/>
      <c r="J24" s="12"/>
      <c r="K24" s="12"/>
      <c r="L24" s="12"/>
      <c r="M24" s="12"/>
      <c r="N24" s="12"/>
    </row>
    <row r="25" spans="2:14" ht="21" customHeight="1">
      <c r="B25" s="21" t="s">
        <v>14</v>
      </c>
      <c r="C25" s="22">
        <v>180000</v>
      </c>
      <c r="D25" s="70">
        <v>165000</v>
      </c>
      <c r="E25" s="70">
        <f>D25-C25</f>
        <v>-15000</v>
      </c>
      <c r="F25" s="23"/>
      <c r="G25" s="12"/>
      <c r="H25" s="12"/>
      <c r="I25" s="12"/>
      <c r="J25" s="12"/>
      <c r="K25" s="12"/>
      <c r="L25" s="12"/>
      <c r="M25" s="12"/>
      <c r="N25" s="12"/>
    </row>
    <row r="26" spans="2:14" ht="21" customHeight="1" thickBot="1">
      <c r="B26" s="31" t="s">
        <v>30</v>
      </c>
      <c r="C26" s="32">
        <v>300000</v>
      </c>
      <c r="D26" s="79">
        <v>0</v>
      </c>
      <c r="E26" s="80">
        <f>D26-C26</f>
        <v>-300000</v>
      </c>
      <c r="F26" s="54"/>
      <c r="G26" s="12"/>
      <c r="H26" s="12"/>
      <c r="I26" s="12"/>
      <c r="J26" s="12"/>
      <c r="K26" s="12"/>
      <c r="L26" s="12"/>
      <c r="M26" s="12"/>
      <c r="N26" s="12"/>
    </row>
    <row r="27" spans="2:14" s="6" customFormat="1" ht="35.25" customHeight="1">
      <c r="B27" s="10" t="s">
        <v>13</v>
      </c>
      <c r="C27" s="11">
        <v>317600</v>
      </c>
      <c r="D27" s="83">
        <v>318001.38</v>
      </c>
      <c r="E27" s="83">
        <f>D27-C27</f>
        <v>401.38000000000466</v>
      </c>
      <c r="F27" s="100"/>
      <c r="G27" s="158"/>
      <c r="H27" s="158"/>
      <c r="I27" s="158"/>
      <c r="J27" s="158"/>
      <c r="K27" s="158"/>
      <c r="L27" s="158"/>
      <c r="M27" s="158"/>
      <c r="N27" s="158"/>
    </row>
    <row r="28" spans="2:14" s="6" customFormat="1" ht="34.5" customHeight="1" thickBot="1">
      <c r="B28" s="1"/>
      <c r="C28" s="34"/>
      <c r="D28" s="84"/>
      <c r="E28" s="84"/>
      <c r="F28" s="101"/>
      <c r="G28" s="157"/>
      <c r="H28" s="158"/>
      <c r="I28" s="158"/>
      <c r="J28" s="158"/>
      <c r="K28" s="158"/>
      <c r="L28" s="158"/>
      <c r="M28" s="158"/>
      <c r="N28" s="33"/>
    </row>
    <row r="29" spans="2:14" s="6" customFormat="1" ht="18" customHeight="1">
      <c r="B29" s="18" t="s">
        <v>20</v>
      </c>
      <c r="C29" s="19">
        <v>9230</v>
      </c>
      <c r="D29" s="78">
        <v>0</v>
      </c>
      <c r="E29" s="78">
        <f>D29-C29</f>
        <v>-9230</v>
      </c>
      <c r="F29" s="30"/>
      <c r="G29" s="35"/>
      <c r="H29" s="36"/>
      <c r="I29" s="36"/>
      <c r="J29" s="36"/>
      <c r="K29" s="36"/>
      <c r="L29" s="9"/>
      <c r="M29" s="9"/>
      <c r="N29" s="9"/>
    </row>
    <row r="30" spans="2:14" s="6" customFormat="1" ht="19.5" customHeight="1">
      <c r="B30" s="21" t="s">
        <v>24</v>
      </c>
      <c r="C30" s="22">
        <v>1230</v>
      </c>
      <c r="D30" s="86"/>
      <c r="E30" s="86"/>
      <c r="F30" s="37"/>
      <c r="G30" s="9"/>
      <c r="H30" s="9"/>
      <c r="I30" s="9"/>
      <c r="J30" s="9"/>
      <c r="K30" s="9"/>
      <c r="L30" s="9"/>
      <c r="M30" s="9"/>
      <c r="N30" s="9"/>
    </row>
    <row r="31" spans="2:14" s="6" customFormat="1" ht="21.75" customHeight="1" thickBot="1">
      <c r="B31" s="24" t="s">
        <v>25</v>
      </c>
      <c r="C31" s="25">
        <v>8000</v>
      </c>
      <c r="D31" s="87"/>
      <c r="E31" s="98"/>
      <c r="F31" s="102"/>
      <c r="G31" s="9"/>
      <c r="H31" s="9"/>
      <c r="I31" s="9"/>
      <c r="J31" s="9"/>
      <c r="K31" s="9"/>
      <c r="L31" s="9"/>
      <c r="M31" s="9"/>
      <c r="N31" s="9"/>
    </row>
    <row r="32" spans="2:14" ht="22.5" customHeight="1">
      <c r="B32" s="18" t="s">
        <v>6</v>
      </c>
      <c r="C32" s="19">
        <f>C33+C34+C35+C36</f>
        <v>73000</v>
      </c>
      <c r="D32" s="78">
        <f>SUM(D33:D36)</f>
        <v>61998.869999999995</v>
      </c>
      <c r="E32" s="85">
        <f aca="true" t="shared" si="0" ref="E32:E38">D32-C32</f>
        <v>-11001.130000000005</v>
      </c>
      <c r="F32" s="38"/>
      <c r="G32" s="12"/>
      <c r="H32" s="12"/>
      <c r="I32" s="12"/>
      <c r="J32" s="12"/>
      <c r="K32" s="12"/>
      <c r="L32" s="12"/>
      <c r="M32" s="12"/>
      <c r="N32" s="12"/>
    </row>
    <row r="33" spans="2:14" s="6" customFormat="1" ht="24.75" customHeight="1">
      <c r="B33" s="21" t="s">
        <v>11</v>
      </c>
      <c r="C33" s="22">
        <v>2400</v>
      </c>
      <c r="D33" s="70">
        <v>1706.64</v>
      </c>
      <c r="E33" s="93">
        <f t="shared" si="0"/>
        <v>-693.3599999999999</v>
      </c>
      <c r="F33" s="50"/>
      <c r="G33" s="9"/>
      <c r="H33" s="9"/>
      <c r="I33" s="9"/>
      <c r="J33" s="9"/>
      <c r="K33" s="9"/>
      <c r="L33" s="9"/>
      <c r="M33" s="9"/>
      <c r="N33" s="9"/>
    </row>
    <row r="34" spans="2:14" ht="22.5" customHeight="1">
      <c r="B34" s="21" t="s">
        <v>31</v>
      </c>
      <c r="C34" s="22">
        <v>600</v>
      </c>
      <c r="D34" s="70">
        <v>508.47</v>
      </c>
      <c r="E34" s="70">
        <f t="shared" si="0"/>
        <v>-91.52999999999997</v>
      </c>
      <c r="F34" s="23"/>
      <c r="G34" s="12"/>
      <c r="H34" s="12"/>
      <c r="I34" s="12"/>
      <c r="J34" s="12"/>
      <c r="K34" s="12"/>
      <c r="L34" s="12"/>
      <c r="M34" s="12"/>
      <c r="N34" s="12"/>
    </row>
    <row r="35" spans="2:14" ht="20.25" customHeight="1">
      <c r="B35" s="21" t="s">
        <v>19</v>
      </c>
      <c r="C35" s="22">
        <v>7000</v>
      </c>
      <c r="D35" s="70">
        <v>1508.84</v>
      </c>
      <c r="E35" s="70">
        <f t="shared" si="0"/>
        <v>-5491.16</v>
      </c>
      <c r="F35" s="23"/>
      <c r="G35" s="12"/>
      <c r="H35" s="12"/>
      <c r="I35" s="12"/>
      <c r="J35" s="12"/>
      <c r="K35" s="12"/>
      <c r="L35" s="12"/>
      <c r="M35" s="12"/>
      <c r="N35" s="12"/>
    </row>
    <row r="36" spans="2:14" ht="24.75" customHeight="1" thickBot="1">
      <c r="B36" s="24" t="s">
        <v>7</v>
      </c>
      <c r="C36" s="25">
        <v>63000</v>
      </c>
      <c r="D36" s="71">
        <v>58274.92</v>
      </c>
      <c r="E36" s="74">
        <f t="shared" si="0"/>
        <v>-4725.080000000002</v>
      </c>
      <c r="F36" s="72"/>
      <c r="G36" s="12"/>
      <c r="H36" s="12"/>
      <c r="I36" s="12"/>
      <c r="J36" s="12"/>
      <c r="K36" s="12"/>
      <c r="L36" s="12"/>
      <c r="M36" s="12"/>
      <c r="N36" s="12"/>
    </row>
    <row r="37" spans="2:14" ht="23.25" customHeight="1" thickBot="1">
      <c r="B37" s="10" t="s">
        <v>12</v>
      </c>
      <c r="C37" s="11">
        <v>5000</v>
      </c>
      <c r="D37" s="85">
        <v>0</v>
      </c>
      <c r="E37" s="77">
        <f t="shared" si="0"/>
        <v>-5000</v>
      </c>
      <c r="F37" s="27"/>
      <c r="G37" s="12"/>
      <c r="H37" s="12"/>
      <c r="I37" s="12"/>
      <c r="J37" s="12"/>
      <c r="K37" s="12"/>
      <c r="L37" s="12"/>
      <c r="M37" s="12"/>
      <c r="N37" s="12"/>
    </row>
    <row r="38" spans="2:14" ht="20.25" customHeight="1">
      <c r="B38" s="39" t="s">
        <v>36</v>
      </c>
      <c r="C38" s="11">
        <v>110000</v>
      </c>
      <c r="D38" s="85">
        <v>101982.56</v>
      </c>
      <c r="E38" s="85">
        <f t="shared" si="0"/>
        <v>-8017.440000000002</v>
      </c>
      <c r="F38" s="38"/>
      <c r="G38" s="157"/>
      <c r="H38" s="157"/>
      <c r="I38" s="157"/>
      <c r="J38" s="157"/>
      <c r="K38" s="157"/>
      <c r="L38" s="157"/>
      <c r="M38" s="157"/>
      <c r="N38" s="157"/>
    </row>
    <row r="39" spans="2:14" ht="50.25" customHeight="1">
      <c r="B39" s="41"/>
      <c r="C39" s="42"/>
      <c r="D39" s="88" t="s">
        <v>40</v>
      </c>
      <c r="E39" s="88"/>
      <c r="F39" s="103"/>
      <c r="G39" s="40"/>
      <c r="H39" s="40"/>
      <c r="I39" s="40"/>
      <c r="J39" s="40"/>
      <c r="K39" s="40"/>
      <c r="L39" s="40"/>
      <c r="M39" s="40"/>
      <c r="N39" s="40"/>
    </row>
    <row r="40" spans="2:14" ht="33.75" customHeight="1">
      <c r="B40" s="41"/>
      <c r="C40" s="42"/>
      <c r="D40" s="88" t="s">
        <v>37</v>
      </c>
      <c r="E40" s="88"/>
      <c r="F40" s="103"/>
      <c r="G40" s="40"/>
      <c r="H40" s="40"/>
      <c r="I40" s="40"/>
      <c r="J40" s="40"/>
      <c r="K40" s="40"/>
      <c r="L40" s="40"/>
      <c r="M40" s="40"/>
      <c r="N40" s="40"/>
    </row>
    <row r="41" spans="2:14" ht="38.25" customHeight="1">
      <c r="B41" s="41"/>
      <c r="C41" s="42"/>
      <c r="D41" s="88" t="s">
        <v>39</v>
      </c>
      <c r="E41" s="88"/>
      <c r="F41" s="103"/>
      <c r="G41" s="40"/>
      <c r="H41" s="40"/>
      <c r="I41" s="40"/>
      <c r="J41" s="40"/>
      <c r="K41" s="40"/>
      <c r="L41" s="40"/>
      <c r="M41" s="40"/>
      <c r="N41" s="40"/>
    </row>
    <row r="42" spans="2:14" ht="40.5" customHeight="1" thickBot="1">
      <c r="B42" s="43"/>
      <c r="C42" s="34"/>
      <c r="D42" s="89" t="s">
        <v>38</v>
      </c>
      <c r="E42" s="89"/>
      <c r="F42" s="104"/>
      <c r="G42" s="40"/>
      <c r="H42" s="40"/>
      <c r="I42" s="40"/>
      <c r="J42" s="40"/>
      <c r="K42" s="40"/>
      <c r="L42" s="40"/>
      <c r="M42" s="40"/>
      <c r="N42" s="40"/>
    </row>
    <row r="43" spans="2:14" ht="22.5" customHeight="1" thickBot="1">
      <c r="B43" s="15" t="s">
        <v>10</v>
      </c>
      <c r="C43" s="16">
        <v>0</v>
      </c>
      <c r="D43" s="77">
        <v>0</v>
      </c>
      <c r="E43" s="77">
        <f>D43-C43</f>
        <v>0</v>
      </c>
      <c r="F43" s="27"/>
      <c r="G43" s="12"/>
      <c r="H43" s="12"/>
      <c r="I43" s="12"/>
      <c r="J43" s="12"/>
      <c r="K43" s="12"/>
      <c r="L43" s="12"/>
      <c r="M43" s="12"/>
      <c r="N43" s="12"/>
    </row>
    <row r="44" spans="2:14" ht="38.25" customHeight="1" thickBot="1">
      <c r="B44" s="26" t="s">
        <v>32</v>
      </c>
      <c r="C44" s="16">
        <v>120000</v>
      </c>
      <c r="D44" s="77">
        <v>0</v>
      </c>
      <c r="E44" s="77">
        <f>D44-C44</f>
        <v>-120000</v>
      </c>
      <c r="F44" s="27"/>
      <c r="G44" s="12"/>
      <c r="H44" s="12"/>
      <c r="I44" s="12"/>
      <c r="J44" s="12"/>
      <c r="K44" s="12"/>
      <c r="L44" s="12"/>
      <c r="M44" s="12"/>
      <c r="N44" s="12"/>
    </row>
    <row r="45" spans="2:14" ht="22.5" customHeight="1">
      <c r="B45" s="10" t="s">
        <v>22</v>
      </c>
      <c r="C45" s="11">
        <f>SUM(C46:C53)</f>
        <v>2474564</v>
      </c>
      <c r="D45" s="85">
        <f>D46+D51+D52+D53</f>
        <v>2191369.5</v>
      </c>
      <c r="E45" s="78">
        <f>D45-C45</f>
        <v>-283194.5</v>
      </c>
      <c r="F45" s="30"/>
      <c r="G45" s="12"/>
      <c r="H45" s="12"/>
      <c r="I45" s="12"/>
      <c r="J45" s="12"/>
      <c r="K45" s="12"/>
      <c r="L45" s="12"/>
      <c r="M45" s="12"/>
      <c r="N45" s="12"/>
    </row>
    <row r="46" spans="2:14" ht="23.25" customHeight="1">
      <c r="B46" s="44" t="s">
        <v>15</v>
      </c>
      <c r="C46" s="32">
        <v>70000</v>
      </c>
      <c r="D46" s="90">
        <f>12900+4011.89+3240.01+218</f>
        <v>20369.9</v>
      </c>
      <c r="E46" s="73">
        <f>D46-C46</f>
        <v>-49630.1</v>
      </c>
      <c r="F46" s="60"/>
      <c r="H46" s="12"/>
      <c r="I46" s="12"/>
      <c r="J46" s="12"/>
      <c r="K46" s="12"/>
      <c r="L46" s="12"/>
      <c r="M46" s="12"/>
      <c r="N46" s="12"/>
    </row>
    <row r="47" spans="2:14" ht="36" customHeight="1">
      <c r="B47" s="45"/>
      <c r="C47" s="96"/>
      <c r="D47" s="91" t="s">
        <v>41</v>
      </c>
      <c r="E47" s="91"/>
      <c r="F47" s="105"/>
      <c r="G47" s="12"/>
      <c r="H47" s="12"/>
      <c r="I47" s="12"/>
      <c r="J47" s="12"/>
      <c r="K47" s="12"/>
      <c r="L47" s="12"/>
      <c r="M47" s="12"/>
      <c r="N47" s="12"/>
    </row>
    <row r="48" spans="2:14" ht="25.5" customHeight="1">
      <c r="B48" s="45"/>
      <c r="C48" s="96"/>
      <c r="D48" s="91" t="s">
        <v>51</v>
      </c>
      <c r="E48" s="91"/>
      <c r="F48" s="105"/>
      <c r="G48" s="12"/>
      <c r="H48" s="12"/>
      <c r="I48" s="12"/>
      <c r="J48" s="12"/>
      <c r="K48" s="12"/>
      <c r="L48" s="12"/>
      <c r="M48" s="12"/>
      <c r="N48" s="12"/>
    </row>
    <row r="49" spans="2:14" ht="25.5" customHeight="1">
      <c r="B49" s="45"/>
      <c r="C49" s="96"/>
      <c r="D49" s="91" t="s">
        <v>53</v>
      </c>
      <c r="E49" s="91"/>
      <c r="F49" s="105"/>
      <c r="G49" s="12"/>
      <c r="H49" s="12"/>
      <c r="I49" s="12"/>
      <c r="J49" s="12"/>
      <c r="K49" s="12"/>
      <c r="L49" s="12"/>
      <c r="M49" s="12"/>
      <c r="N49" s="12"/>
    </row>
    <row r="50" spans="2:14" ht="19.5" customHeight="1">
      <c r="B50" s="47"/>
      <c r="C50" s="48"/>
      <c r="D50" s="92" t="s">
        <v>54</v>
      </c>
      <c r="E50" s="91"/>
      <c r="F50" s="97"/>
      <c r="G50" s="12"/>
      <c r="H50" s="12"/>
      <c r="I50" s="12"/>
      <c r="J50" s="12"/>
      <c r="K50" s="12"/>
      <c r="L50" s="12"/>
      <c r="M50" s="12"/>
      <c r="N50" s="12"/>
    </row>
    <row r="51" spans="2:14" ht="21" customHeight="1">
      <c r="B51" s="49" t="s">
        <v>17</v>
      </c>
      <c r="C51" s="48">
        <v>2102308</v>
      </c>
      <c r="D51" s="93">
        <v>2102308</v>
      </c>
      <c r="E51" s="70">
        <f>D51-C51</f>
        <v>0</v>
      </c>
      <c r="F51" s="23"/>
      <c r="G51" s="12"/>
      <c r="H51" s="12"/>
      <c r="I51" s="12"/>
      <c r="J51" s="12"/>
      <c r="K51" s="12"/>
      <c r="L51" s="12"/>
      <c r="M51" s="12"/>
      <c r="N51" s="12"/>
    </row>
    <row r="52" spans="2:14" ht="22.5" customHeight="1">
      <c r="B52" s="21" t="s">
        <v>18</v>
      </c>
      <c r="C52" s="22">
        <v>302256</v>
      </c>
      <c r="D52" s="70">
        <v>66672.04</v>
      </c>
      <c r="E52" s="70">
        <f>D52-C52</f>
        <v>-235583.96000000002</v>
      </c>
      <c r="F52" s="106"/>
      <c r="G52" s="12"/>
      <c r="H52" s="12"/>
      <c r="I52" s="12"/>
      <c r="J52" s="12"/>
      <c r="K52" s="12"/>
      <c r="L52" s="12"/>
      <c r="M52" s="12"/>
      <c r="N52" s="12"/>
    </row>
    <row r="53" spans="2:14" ht="21" customHeight="1" thickBot="1">
      <c r="B53" s="59" t="s">
        <v>52</v>
      </c>
      <c r="C53" s="46"/>
      <c r="D53" s="73">
        <v>2019.56</v>
      </c>
      <c r="E53" s="74">
        <f>D53-C53</f>
        <v>2019.56</v>
      </c>
      <c r="F53" s="72"/>
      <c r="G53" s="12"/>
      <c r="H53" s="12"/>
      <c r="I53" s="12"/>
      <c r="J53" s="12"/>
      <c r="K53" s="12"/>
      <c r="L53" s="12"/>
      <c r="M53" s="12"/>
      <c r="N53" s="12"/>
    </row>
    <row r="54" spans="2:14" ht="22.5" customHeight="1">
      <c r="B54" s="39" t="s">
        <v>33</v>
      </c>
      <c r="C54" s="11">
        <f>C56+C57</f>
        <v>157320</v>
      </c>
      <c r="D54" s="85">
        <v>42000</v>
      </c>
      <c r="E54" s="85">
        <f>D54-C54</f>
        <v>-115320</v>
      </c>
      <c r="F54" s="38"/>
      <c r="G54" s="12"/>
      <c r="H54" s="12"/>
      <c r="I54" s="12"/>
      <c r="J54" s="12"/>
      <c r="K54" s="12"/>
      <c r="L54" s="12"/>
      <c r="M54" s="12"/>
      <c r="N54" s="12"/>
    </row>
    <row r="55" spans="2:14" ht="31.5" customHeight="1">
      <c r="B55" s="41"/>
      <c r="C55" s="42"/>
      <c r="D55" s="94" t="s">
        <v>67</v>
      </c>
      <c r="E55" s="99"/>
      <c r="F55" s="107"/>
      <c r="G55" s="12"/>
      <c r="H55" s="12"/>
      <c r="I55" s="12"/>
      <c r="J55" s="12"/>
      <c r="K55" s="12"/>
      <c r="L55" s="12"/>
      <c r="M55" s="12"/>
      <c r="N55" s="12"/>
    </row>
    <row r="56" spans="2:14" ht="22.5" customHeight="1">
      <c r="B56" s="51" t="s">
        <v>34</v>
      </c>
      <c r="C56" s="22">
        <v>120000</v>
      </c>
      <c r="D56" s="95"/>
      <c r="E56" s="95"/>
      <c r="F56" s="108"/>
      <c r="G56" s="12"/>
      <c r="H56" s="12"/>
      <c r="I56" s="12"/>
      <c r="J56" s="12"/>
      <c r="K56" s="12"/>
      <c r="L56" s="12"/>
      <c r="M56" s="12"/>
      <c r="N56" s="12"/>
    </row>
    <row r="57" spans="2:14" ht="22.5" customHeight="1" thickBot="1">
      <c r="B57" s="52" t="s">
        <v>42</v>
      </c>
      <c r="C57" s="53">
        <v>37320</v>
      </c>
      <c r="D57" s="80"/>
      <c r="E57" s="80"/>
      <c r="F57" s="54"/>
      <c r="G57" s="12"/>
      <c r="H57" s="12"/>
      <c r="I57" s="12"/>
      <c r="J57" s="12"/>
      <c r="K57" s="12"/>
      <c r="L57" s="12"/>
      <c r="M57" s="12"/>
      <c r="N57" s="12"/>
    </row>
    <row r="58" spans="2:14" ht="57.75" customHeight="1" thickBot="1">
      <c r="B58" s="1" t="s">
        <v>63</v>
      </c>
      <c r="C58" s="53"/>
      <c r="D58" s="147">
        <v>520000</v>
      </c>
      <c r="E58" s="147">
        <v>520000</v>
      </c>
      <c r="F58" s="54"/>
      <c r="G58" s="12"/>
      <c r="H58" s="12"/>
      <c r="I58" s="12"/>
      <c r="J58" s="12"/>
      <c r="K58" s="12"/>
      <c r="L58" s="12"/>
      <c r="M58" s="12"/>
      <c r="N58" s="12"/>
    </row>
    <row r="59" spans="2:14" ht="20.25" customHeight="1" thickBot="1">
      <c r="B59" s="15" t="s">
        <v>27</v>
      </c>
      <c r="C59" s="16">
        <f>C54+C45+C44+C43+C38+C37+C32+C29+C27+C22</f>
        <v>4646714</v>
      </c>
      <c r="D59" s="68">
        <f>D58+D54+D45+D44+D43+D38+D37+D32+D29+D27+D22</f>
        <v>4476044.24</v>
      </c>
      <c r="E59" s="68">
        <f>E58+E54+E45+E44+E43+E38+E37+E32+E29+E27+E22</f>
        <v>-170669.75999999995</v>
      </c>
      <c r="F59" s="17"/>
      <c r="G59" s="12"/>
      <c r="H59" s="12"/>
      <c r="I59" s="12"/>
      <c r="J59" s="12"/>
      <c r="K59" s="12"/>
      <c r="L59" s="12"/>
      <c r="M59" s="12"/>
      <c r="N59" s="12"/>
    </row>
    <row r="60" spans="2:14" s="57" customFormat="1" ht="20.25" customHeight="1" thickBot="1">
      <c r="B60" s="148"/>
      <c r="C60" s="149"/>
      <c r="D60" s="150"/>
      <c r="E60" s="150"/>
      <c r="F60" s="150"/>
      <c r="G60" s="29"/>
      <c r="H60" s="29"/>
      <c r="I60" s="29"/>
      <c r="J60" s="29"/>
      <c r="K60" s="29"/>
      <c r="L60" s="29"/>
      <c r="M60" s="29"/>
      <c r="N60" s="29"/>
    </row>
    <row r="61" spans="2:14" s="151" customFormat="1" ht="20.25" customHeight="1" thickBot="1">
      <c r="B61" s="152" t="s">
        <v>64</v>
      </c>
      <c r="C61" s="153">
        <f>C17-C59</f>
        <v>-51477</v>
      </c>
      <c r="D61" s="154">
        <f>D17-D59</f>
        <v>-715267.2400000002</v>
      </c>
      <c r="E61" s="154"/>
      <c r="F61" s="155"/>
      <c r="G61" s="156"/>
      <c r="H61" s="156"/>
      <c r="I61" s="156"/>
      <c r="J61" s="156"/>
      <c r="K61" s="156"/>
      <c r="L61" s="156"/>
      <c r="M61" s="156"/>
      <c r="N61" s="156"/>
    </row>
    <row r="62" spans="2:14" s="57" customFormat="1" ht="20.25" customHeight="1">
      <c r="B62" s="55"/>
      <c r="C62" s="5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ht="17.25" thickBot="1">
      <c r="B63" s="58"/>
    </row>
    <row r="64" spans="2:6" ht="17.25" thickBot="1">
      <c r="B64" s="113" t="s">
        <v>45</v>
      </c>
      <c r="C64" s="114"/>
      <c r="D64" s="123">
        <f>SUM(D66:D73)</f>
        <v>635277.22</v>
      </c>
      <c r="E64" s="12"/>
      <c r="F64" s="12"/>
    </row>
    <row r="65" spans="2:6" ht="16.5">
      <c r="B65" s="121" t="s">
        <v>59</v>
      </c>
      <c r="C65" s="122"/>
      <c r="D65" s="124"/>
      <c r="E65" s="12"/>
      <c r="F65" s="12"/>
    </row>
    <row r="66" spans="2:6" ht="16.5">
      <c r="B66" s="119" t="s">
        <v>43</v>
      </c>
      <c r="C66" s="120"/>
      <c r="D66" s="125">
        <v>29001.5</v>
      </c>
      <c r="E66" s="109"/>
      <c r="F66" s="109"/>
    </row>
    <row r="67" spans="2:6" ht="16.5">
      <c r="B67" s="116" t="s">
        <v>44</v>
      </c>
      <c r="C67" s="117"/>
      <c r="D67" s="126">
        <v>0</v>
      </c>
      <c r="E67" s="12"/>
      <c r="F67" s="12"/>
    </row>
    <row r="68" spans="2:6" ht="16.5">
      <c r="B68" s="118" t="s">
        <v>48</v>
      </c>
      <c r="C68" s="117"/>
      <c r="D68" s="126">
        <v>7800.28</v>
      </c>
      <c r="E68" s="12"/>
      <c r="F68" s="12"/>
    </row>
    <row r="69" spans="2:6" ht="16.5">
      <c r="B69" s="118" t="s">
        <v>49</v>
      </c>
      <c r="C69" s="117"/>
      <c r="D69" s="126">
        <v>9</v>
      </c>
      <c r="E69" s="12"/>
      <c r="F69" s="12"/>
    </row>
    <row r="70" spans="2:6" ht="16.5">
      <c r="B70" s="118" t="s">
        <v>50</v>
      </c>
      <c r="C70" s="117"/>
      <c r="D70" s="126">
        <v>0</v>
      </c>
      <c r="E70" s="12"/>
      <c r="F70" s="12"/>
    </row>
    <row r="71" spans="2:6" ht="16.5">
      <c r="B71" s="118" t="s">
        <v>1</v>
      </c>
      <c r="C71" s="117"/>
      <c r="D71" s="126">
        <v>588000</v>
      </c>
      <c r="E71" s="12"/>
      <c r="F71" s="12"/>
    </row>
    <row r="72" spans="2:6" ht="16.5">
      <c r="B72" s="118" t="s">
        <v>16</v>
      </c>
      <c r="C72" s="117"/>
      <c r="D72" s="126">
        <v>6000</v>
      </c>
      <c r="E72" s="12"/>
      <c r="F72" s="12"/>
    </row>
    <row r="73" spans="2:6" ht="17.25" thickBot="1">
      <c r="B73" s="111" t="s">
        <v>60</v>
      </c>
      <c r="C73" s="115"/>
      <c r="D73" s="127">
        <v>4466.44</v>
      </c>
      <c r="E73" s="12"/>
      <c r="F73" s="12"/>
    </row>
    <row r="74" spans="2:6" ht="16.5">
      <c r="B74" s="12"/>
      <c r="C74" s="12"/>
      <c r="D74" s="12"/>
      <c r="E74" s="12"/>
      <c r="F74" s="12"/>
    </row>
    <row r="75" spans="2:6" ht="17.25" thickBot="1">
      <c r="B75" s="12"/>
      <c r="C75" s="12"/>
      <c r="D75" s="12"/>
      <c r="E75" s="12"/>
      <c r="F75" s="12"/>
    </row>
    <row r="76" spans="2:6" ht="17.25" thickBot="1">
      <c r="B76" s="142" t="s">
        <v>46</v>
      </c>
      <c r="C76" s="132"/>
      <c r="D76" s="136">
        <f>SUM(D77:D82)</f>
        <v>218528.75</v>
      </c>
      <c r="E76" s="12"/>
      <c r="F76" s="12"/>
    </row>
    <row r="77" spans="2:6" ht="16.5">
      <c r="B77" s="133" t="s">
        <v>43</v>
      </c>
      <c r="C77" s="134"/>
      <c r="D77" s="143">
        <v>20657.6</v>
      </c>
      <c r="E77" s="12"/>
      <c r="F77" s="12"/>
    </row>
    <row r="78" spans="2:6" ht="16.5">
      <c r="B78" s="110" t="s">
        <v>44</v>
      </c>
      <c r="C78" s="29"/>
      <c r="D78" s="144">
        <v>29280</v>
      </c>
      <c r="E78" s="12"/>
      <c r="F78" s="12"/>
    </row>
    <row r="79" spans="2:6" ht="16.5">
      <c r="B79" s="110" t="s">
        <v>47</v>
      </c>
      <c r="C79" s="29"/>
      <c r="D79" s="144">
        <v>16273</v>
      </c>
      <c r="E79" s="12"/>
      <c r="F79" s="12"/>
    </row>
    <row r="80" spans="2:6" ht="16.5">
      <c r="B80" s="118" t="s">
        <v>49</v>
      </c>
      <c r="C80" s="135"/>
      <c r="D80" s="145">
        <v>14318.15</v>
      </c>
      <c r="E80" s="12"/>
      <c r="F80" s="12"/>
    </row>
    <row r="81" spans="2:6" ht="16.5">
      <c r="B81" s="118" t="s">
        <v>1</v>
      </c>
      <c r="C81" s="135"/>
      <c r="D81" s="145">
        <v>132000</v>
      </c>
      <c r="E81" s="12"/>
      <c r="F81" s="12"/>
    </row>
    <row r="82" spans="2:6" ht="17.25" thickBot="1">
      <c r="B82" s="111" t="s">
        <v>16</v>
      </c>
      <c r="C82" s="112"/>
      <c r="D82" s="146">
        <v>6000</v>
      </c>
      <c r="E82" s="12"/>
      <c r="F82" s="12"/>
    </row>
    <row r="83" spans="2:6" ht="16.5">
      <c r="B83" s="12"/>
      <c r="C83" s="12"/>
      <c r="D83" s="12"/>
      <c r="E83" s="9"/>
      <c r="F83" s="12"/>
    </row>
    <row r="84" spans="2:6" ht="16.5">
      <c r="B84" s="12"/>
      <c r="C84" s="12"/>
      <c r="D84" s="12"/>
      <c r="E84" s="12"/>
      <c r="F84" s="12"/>
    </row>
    <row r="85" spans="2:3" ht="20.25">
      <c r="B85" s="138" t="s">
        <v>61</v>
      </c>
      <c r="C85" s="141">
        <v>537511.72</v>
      </c>
    </row>
    <row r="87" ht="20.25">
      <c r="B87" s="138" t="s">
        <v>69</v>
      </c>
    </row>
  </sheetData>
  <sheetProtection/>
  <mergeCells count="6">
    <mergeCell ref="G38:N38"/>
    <mergeCell ref="G28:M28"/>
    <mergeCell ref="G27:N27"/>
    <mergeCell ref="B1:F1"/>
    <mergeCell ref="B5:F5"/>
    <mergeCell ref="B19:F19"/>
  </mergeCells>
  <printOptions horizontalCentered="1"/>
  <pageMargins left="0.24" right="0.4330708661417323" top="0.5511811023622047" bottom="0.5511811023622047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2012-03-20T11:09:18Z</cp:lastPrinted>
  <dcterms:created xsi:type="dcterms:W3CDTF">2006-12-11T07:53:20Z</dcterms:created>
  <dcterms:modified xsi:type="dcterms:W3CDTF">2014-12-02T13:57:01Z</dcterms:modified>
  <cp:category/>
  <cp:version/>
  <cp:contentType/>
  <cp:contentStatus/>
</cp:coreProperties>
</file>